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PARTIDA - FORMATO ADEFAS OK" sheetId="1" r:id="rId1"/>
  </sheets>
  <definedNames>
    <definedName name="_xlnm.Print_Area" localSheetId="0">'PARTIDA - FORMATO ADEFAS OK'!$B$1:$M$106</definedName>
    <definedName name="_xlnm.Print_Titles" localSheetId="0">'PARTIDA - FORMATO ADEFAS OK'!$1:$10</definedName>
  </definedNames>
  <calcPr fullCalcOnLoad="1"/>
</workbook>
</file>

<file path=xl/sharedStrings.xml><?xml version="1.0" encoding="utf-8"?>
<sst xmlns="http://schemas.openxmlformats.org/spreadsheetml/2006/main" count="140" uniqueCount="140">
  <si>
    <t>Partida Presupuestal</t>
  </si>
  <si>
    <t>1</t>
  </si>
  <si>
    <t>6</t>
  </si>
  <si>
    <t>9</t>
  </si>
  <si>
    <t>10</t>
  </si>
  <si>
    <t>11= (6-10)</t>
  </si>
  <si>
    <t>82100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</si>
  <si>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</si>
  <si>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</si>
  <si>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</si>
  <si>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</si>
  <si>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</si>
  <si>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</si>
  <si>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</si>
  <si>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</si>
  <si>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</si>
  <si>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</si>
  <si>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</si>
  <si>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</si>
  <si>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</si>
  <si>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</si>
  <si>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</si>
  <si>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</si>
  <si>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</si>
  <si>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</si>
  <si>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</si>
  <si>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</si>
  <si>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</si>
  <si>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</si>
  <si>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</si>
  <si>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</si>
  <si>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</si>
  <si>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</si>
  <si>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</si>
  <si>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1500</t>
  </si>
  <si>
    <t>Otras Prestaciones Sociales y Económicas</t>
  </si>
  <si>
    <t>1523</t>
  </si>
  <si>
    <t>Prima por riesgo de trabajo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</si>
  <si>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</si>
  <si>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</si>
  <si>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</si>
  <si>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</si>
  <si>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</si>
  <si>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</si>
  <si>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2000</t>
  </si>
  <si>
    <t>MATERIALES Y SUMINISTROS</t>
  </si>
  <si>
    <t>2100</t>
  </si>
  <si>
    <t>Materiales de Administración, Emisión de Documentos y Artículos</t>
  </si>
  <si>
    <t>2141</t>
  </si>
  <si>
    <t>Materiales, Utiles y Eq. Menores Tecnol. Inf. Com.</t>
  </si>
  <si>
    <t>2161</t>
  </si>
  <si>
    <t>Material de limpieza</t>
  </si>
  <si>
    <t>2200</t>
  </si>
  <si>
    <t>Alimentos y Utensilios</t>
  </si>
  <si>
    <t>2214</t>
  </si>
  <si>
    <t>Productos alimenticios p/ personal Instal. Depend.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</si>
  <si>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</si>
  <si>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</si>
  <si>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</si>
  <si>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</si>
  <si>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</si>
  <si>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</si>
  <si>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2461</t>
  </si>
  <si>
    <t>Material eléctrico y electrónico</t>
  </si>
  <si>
    <t>2471</t>
  </si>
  <si>
    <t>Artículos metálicos para la construcción</t>
  </si>
  <si>
    <t>2491</t>
  </si>
  <si>
    <t>Otros materiales y artículos de construcción y Rep</t>
  </si>
  <si>
    <t>2600</t>
  </si>
  <si>
    <t>Combustibles, Lubricantes y Aditivos</t>
  </si>
  <si>
    <t>2611</t>
  </si>
  <si>
    <t>Combustibles, lubricantes y aditivos p/ vehículos</t>
  </si>
  <si>
    <t>2900</t>
  </si>
  <si>
    <t>Herramientas, Refacciones y Accesorios Menores</t>
  </si>
  <si>
    <t>2911</t>
  </si>
  <si>
    <t>Herramientas menores</t>
  </si>
  <si>
    <t>3000</t>
  </si>
  <si>
    <t>SERVICIOS GENERALES</t>
  </si>
  <si>
    <t>3100</t>
  </si>
  <si>
    <t>Servicios Básicos</t>
  </si>
  <si>
    <t>3121</t>
  </si>
  <si>
    <t>Servicio de gas</t>
  </si>
  <si>
    <t>3171</t>
  </si>
  <si>
    <t>Servicios de acceso de internet, redes y Proc. Inf</t>
  </si>
  <si>
    <t>3200</t>
  </si>
  <si>
    <t>Servicios de Arrendamiento</t>
  </si>
  <si>
    <t>3221</t>
  </si>
  <si>
    <t xml:space="preserve">Arrendamiento de edificios </t>
  </si>
  <si>
    <t>3400</t>
  </si>
  <si>
    <t>Servicios Financieros, Bancarios y Comerciales</t>
  </si>
  <si>
    <t>3451</t>
  </si>
  <si>
    <t>Seguros de bienes patrimoniales</t>
  </si>
  <si>
    <t>3500</t>
  </si>
  <si>
    <t>Servicios de Instalación, Reparación, Mantenimiento y Conservación</t>
  </si>
  <si>
    <t>3521</t>
  </si>
  <si>
    <t>Mantenimiento y conservación Mob. Eq. Admón. Educ.</t>
  </si>
  <si>
    <t>3551</t>
  </si>
  <si>
    <t>Mantenimiento y conservación de vehículos terrest.</t>
  </si>
  <si>
    <t>3581</t>
  </si>
  <si>
    <t>Servicios de limpieza y manejo de desechos</t>
  </si>
  <si>
    <t>3591</t>
  </si>
  <si>
    <t>Servicios de jardinería y fumigación</t>
  </si>
  <si>
    <t>3700</t>
  </si>
  <si>
    <t>Servicios de Traslado y Viáticos</t>
  </si>
  <si>
    <t>3711</t>
  </si>
  <si>
    <t>Pasajes aéreos nacionales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</si>
  <si>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</si>
  <si>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</si>
  <si>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</si>
  <si>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</si>
  <si>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</si>
  <si>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</si>
  <si>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</si>
  <si>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</si>
  <si>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3941</t>
  </si>
  <si>
    <t>Laudos laborales</t>
  </si>
  <si>
    <t>5000</t>
  </si>
  <si>
    <t>BIENES MUEBLES, INMUEBLES E INTANGIBLES</t>
  </si>
  <si>
    <t>5100</t>
  </si>
  <si>
    <t>Mobiliario y Equipo de Administración</t>
  </si>
  <si>
    <t>5191</t>
  </si>
  <si>
    <t>Otros mobiliarios y equipos de administración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</si>
  <si>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</si>
  <si>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</si>
  <si>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</si>
  <si>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</si>
  <si>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</si>
  <si>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</si>
  <si>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</si>
  <si>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</si>
  <si>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</si>
  <si>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</si>
  <si>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 xml:space="preserve">Cuentas por Pagar </t>
  </si>
  <si>
    <t>ABRIL</t>
  </si>
  <si>
    <t>MAYO</t>
  </si>
  <si>
    <t>JUNIO</t>
  </si>
  <si>
    <t>JULIO</t>
  </si>
  <si>
    <t>AGOSTO</t>
  </si>
  <si>
    <t>Pagado
Al 31/08/2019</t>
  </si>
  <si>
    <t>PAGOS REALIZADOS AL 31 DE AGOSTO DE 2019
CORRESPONDIENTES A EROGACIONES PENDIENTES DE LIQUIDAR
DEL PRESUPUESTO DE EGRESOS DEL EJERCICIO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</si>
</sst>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" fontId="2" fillId="0" borderId="10" xfId="99" applyNumberFormat="1" applyFont="1" applyBorder="1" applyAlignment="1">
      <alignment horizontal="right" vertical="center"/>
    </xf>
    <xf numFmtId="4" fontId="2" fillId="0" borderId="0" xfId="61" applyNumberFormat="1" applyFont="1" applyFill="1" applyBorder="1" applyAlignment="1">
      <alignment vertical="center"/>
      <protection/>
    </xf>
    <xf numFmtId="4" fontId="2" fillId="0" borderId="10" xfId="0" applyNumberFormat="1" applyFont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 horizontal="right" vertical="center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66675</xdr:rowOff>
    </xdr:from>
    <xdr:to>
      <xdr:col>2</xdr:col>
      <xdr:colOff>790575</xdr:colOff>
      <xdr:row>1</xdr:row>
      <xdr:rowOff>457200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"/>
          <a:ext cx="1476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1</xdr:row>
      <xdr:rowOff>38100</xdr:rowOff>
    </xdr:from>
    <xdr:to>
      <xdr:col>12</xdr:col>
      <xdr:colOff>904875</xdr:colOff>
      <xdr:row>1</xdr:row>
      <xdr:rowOff>542925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2286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9"/>
  <sheetViews>
    <sheetView tabSelected="1" zoomScalePageLayoutView="0" workbookViewId="0" topLeftCell="A1">
      <selection activeCell="I111" sqref="I111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6.8515625" style="1" customWidth="1"/>
    <col min="4" max="4" width="17.140625" style="1" hidden="1" customWidth="1"/>
    <col min="5" max="13" width="13.8515625" style="1" customWidth="1"/>
    <col min="14" max="14" width="13.7109375" style="1" customWidth="1"/>
    <col min="15" max="15" width="16.7109375" style="1" customWidth="1"/>
    <col min="16" max="16384" width="11.421875" style="1" customWidth="1"/>
  </cols>
  <sheetData>
    <row r="1" spans="1:13" ht="1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9.5" customHeight="1">
      <c r="A2" s="3"/>
      <c r="B2" s="27" t="s">
        <v>139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 customHeight="1">
      <c r="A3" s="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 customHeight="1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7.75" customHeight="1">
      <c r="A6" s="7"/>
      <c r="B6" s="30" t="s">
        <v>0</v>
      </c>
      <c r="C6" s="31"/>
      <c r="D6" s="25" t="s">
        <v>132</v>
      </c>
      <c r="E6" s="25" t="s">
        <v>129</v>
      </c>
      <c r="F6" s="25" t="s">
        <v>130</v>
      </c>
      <c r="G6" s="25" t="s">
        <v>131</v>
      </c>
      <c r="H6" s="25" t="s">
        <v>133</v>
      </c>
      <c r="I6" s="25" t="s">
        <v>134</v>
      </c>
      <c r="J6" s="25" t="s">
        <v>135</v>
      </c>
      <c r="K6" s="25" t="s">
        <v>136</v>
      </c>
      <c r="L6" s="25" t="s">
        <v>137</v>
      </c>
      <c r="M6" s="25" t="s">
        <v>138</v>
      </c>
    </row>
    <row r="7" spans="1:13" ht="25.5" customHeight="1">
      <c r="A7" s="7"/>
      <c r="B7" s="30"/>
      <c r="C7" s="31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" customHeight="1" hidden="1">
      <c r="A8" s="4"/>
      <c r="B8" s="4"/>
      <c r="C8" s="4"/>
      <c r="D8" s="8" t="s">
        <v>1</v>
      </c>
      <c r="E8" s="8" t="s">
        <v>2</v>
      </c>
      <c r="F8" s="8" t="s">
        <v>3</v>
      </c>
      <c r="G8" s="8" t="s">
        <v>4</v>
      </c>
      <c r="H8" s="8"/>
      <c r="I8" s="8"/>
      <c r="J8" s="8"/>
      <c r="K8" s="8"/>
      <c r="L8" s="8"/>
      <c r="M8" s="8" t="s">
        <v>5</v>
      </c>
    </row>
    <row r="9" spans="1:13" ht="15" customHeight="1" hidden="1">
      <c r="A9" s="4"/>
      <c r="B9" s="4"/>
      <c r="C9" s="4"/>
      <c r="D9" s="4" t="s">
        <v>6</v>
      </c>
      <c r="E9" s="4" t="s">
        <v>7</v>
      </c>
      <c r="F9" s="4" t="s">
        <v>8</v>
      </c>
      <c r="G9" s="4" t="s">
        <v>9</v>
      </c>
      <c r="H9" s="4"/>
      <c r="I9" s="4"/>
      <c r="J9" s="4"/>
      <c r="K9" s="4"/>
      <c r="L9" s="4"/>
      <c r="M9" s="4"/>
    </row>
    <row r="10" spans="1:13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" customHeight="1">
      <c r="A11" s="3"/>
      <c r="B11" s="9" t="s">
        <v>10</v>
      </c>
      <c r="C11" s="10" t="s">
        <v>11</v>
      </c>
      <c r="D11" s="11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customHeight="1">
      <c r="A12" s="3"/>
      <c r="B12" s="4"/>
      <c r="C12" s="3"/>
      <c r="D12" s="11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3"/>
      <c r="B13" s="13" t="s">
        <v>12</v>
      </c>
      <c r="C13" s="14" t="s">
        <v>13</v>
      </c>
      <c r="D13" s="15">
        <v>437743.15000000596</v>
      </c>
      <c r="E13" s="15">
        <f aca="true" t="shared" si="0" ref="E13:M13">SUBTOTAL(9,E14:E15)</f>
        <v>417462.75000001607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>SUBTOTAL(9,K14:K15)</f>
        <v>0</v>
      </c>
      <c r="L13" s="15">
        <f>SUBTOTAL(9,L14:L15)</f>
        <v>0</v>
      </c>
      <c r="M13" s="15">
        <f t="shared" si="0"/>
        <v>417462.75000001607</v>
      </c>
    </row>
    <row r="14" spans="1:13" ht="12.75">
      <c r="A14" s="3"/>
      <c r="B14" s="16" t="s">
        <v>14</v>
      </c>
      <c r="C14" s="17" t="s">
        <v>15</v>
      </c>
      <c r="D14" s="18">
        <v>437743.15000000596</v>
      </c>
      <c r="E14" s="18">
        <v>417462.75000001607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2">
        <f>SUM(E14:H14)</f>
        <v>417462.75000001607</v>
      </c>
    </row>
    <row r="15" spans="1:13" ht="12.75">
      <c r="A15" s="3"/>
      <c r="B15" s="19"/>
      <c r="C15" s="17"/>
      <c r="D15" s="18"/>
      <c r="E15" s="18"/>
      <c r="F15" s="24"/>
      <c r="G15" s="24"/>
      <c r="H15" s="24"/>
      <c r="I15" s="24"/>
      <c r="J15" s="24"/>
      <c r="K15" s="24"/>
      <c r="L15" s="24"/>
      <c r="M15" s="18"/>
    </row>
    <row r="16" spans="1:13" ht="12.75">
      <c r="A16" s="3"/>
      <c r="B16" s="13" t="s">
        <v>16</v>
      </c>
      <c r="C16" s="14" t="s">
        <v>17</v>
      </c>
      <c r="D16" s="15">
        <v>10448.370000000112</v>
      </c>
      <c r="E16" s="15">
        <f aca="true" t="shared" si="1" ref="E16:M16">SUBTOTAL(9,E17:E20)</f>
        <v>12212.350000000028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>SUBTOTAL(9,K17:K20)</f>
        <v>0</v>
      </c>
      <c r="L16" s="15">
        <f>SUBTOTAL(9,L17:L20)</f>
        <v>0</v>
      </c>
      <c r="M16" s="15">
        <f t="shared" si="1"/>
        <v>12212.350000000028</v>
      </c>
    </row>
    <row r="17" spans="1:13" ht="12.75">
      <c r="A17" s="3"/>
      <c r="B17" s="16" t="s">
        <v>18</v>
      </c>
      <c r="C17" s="17" t="s">
        <v>19</v>
      </c>
      <c r="D17" s="18">
        <v>3074.9200000001583</v>
      </c>
      <c r="E17" s="18">
        <v>3045.4700000000257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2">
        <f>SUM(E17:G17)</f>
        <v>3045.4700000000257</v>
      </c>
    </row>
    <row r="18" spans="1:13" ht="12.75">
      <c r="A18" s="3"/>
      <c r="B18" s="16" t="s">
        <v>20</v>
      </c>
      <c r="C18" s="17" t="s">
        <v>21</v>
      </c>
      <c r="D18" s="18">
        <v>15685.449999999953</v>
      </c>
      <c r="E18" s="18">
        <v>15685.45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2">
        <f>SUM(E18:G18)</f>
        <v>15685.45</v>
      </c>
    </row>
    <row r="19" spans="1:13" ht="12.75">
      <c r="A19" s="3"/>
      <c r="B19" s="16" t="s">
        <v>22</v>
      </c>
      <c r="C19" s="17" t="s">
        <v>23</v>
      </c>
      <c r="D19" s="18">
        <v>-8312</v>
      </c>
      <c r="E19" s="18">
        <v>-6518.57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2">
        <f>SUM(E19:G19)</f>
        <v>-6518.57</v>
      </c>
    </row>
    <row r="20" spans="1:13" ht="12.75">
      <c r="A20" s="3"/>
      <c r="B20" s="19"/>
      <c r="C20" s="17"/>
      <c r="D20" s="18"/>
      <c r="E20" s="18"/>
      <c r="F20" s="24"/>
      <c r="G20" s="24"/>
      <c r="H20" s="24"/>
      <c r="I20" s="24"/>
      <c r="J20" s="24"/>
      <c r="K20" s="24"/>
      <c r="L20" s="24"/>
      <c r="M20" s="18"/>
    </row>
    <row r="21" spans="1:13" ht="12.75">
      <c r="A21" s="3"/>
      <c r="B21" s="13" t="s">
        <v>24</v>
      </c>
      <c r="C21" s="14" t="s">
        <v>25</v>
      </c>
      <c r="D21" s="15">
        <v>1454213.94</v>
      </c>
      <c r="E21" s="15">
        <f aca="true" t="shared" si="2" ref="E21:M21">SUBTOTAL(9,E22:E26)</f>
        <v>1453957.9099999997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>SUBTOTAL(9,K22:K26)</f>
        <v>0</v>
      </c>
      <c r="L21" s="15">
        <f>SUBTOTAL(9,L22:L26)</f>
        <v>0</v>
      </c>
      <c r="M21" s="15">
        <f t="shared" si="2"/>
        <v>1453957.9099999997</v>
      </c>
    </row>
    <row r="22" spans="1:13" ht="12.75">
      <c r="A22" s="3"/>
      <c r="B22" s="16" t="s">
        <v>26</v>
      </c>
      <c r="C22" s="17" t="s">
        <v>27</v>
      </c>
      <c r="D22" s="18">
        <v>459536.5800000001</v>
      </c>
      <c r="E22" s="18">
        <v>459536.5800000001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2">
        <f>SUM(E22:G22)</f>
        <v>459536.5800000001</v>
      </c>
    </row>
    <row r="23" spans="1:13" ht="12.75">
      <c r="A23" s="3"/>
      <c r="B23" s="16" t="s">
        <v>28</v>
      </c>
      <c r="C23" s="17" t="s">
        <v>29</v>
      </c>
      <c r="D23" s="18">
        <v>142851.93000000017</v>
      </c>
      <c r="E23" s="18">
        <v>142851.93000000017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2">
        <f>SUM(E23:G23)</f>
        <v>142851.93000000017</v>
      </c>
    </row>
    <row r="24" spans="1:13" ht="12.75">
      <c r="A24" s="3"/>
      <c r="B24" s="16" t="s">
        <v>30</v>
      </c>
      <c r="C24" s="17" t="s">
        <v>31</v>
      </c>
      <c r="D24" s="18">
        <v>833303.8599999994</v>
      </c>
      <c r="E24" s="18">
        <v>833303.8599999994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2">
        <f>SUM(E24:G24)</f>
        <v>833303.8599999994</v>
      </c>
    </row>
    <row r="25" spans="1:13" ht="12.75">
      <c r="A25" s="3"/>
      <c r="B25" s="16" t="s">
        <v>32</v>
      </c>
      <c r="C25" s="17" t="s">
        <v>33</v>
      </c>
      <c r="D25" s="18">
        <v>18521.570000000298</v>
      </c>
      <c r="E25" s="18">
        <v>18265.54000000008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2">
        <f>SUM(E25:G25)</f>
        <v>18265.54000000008</v>
      </c>
    </row>
    <row r="26" spans="1:13" ht="12.75">
      <c r="A26" s="3"/>
      <c r="B26" s="19"/>
      <c r="C26" s="17"/>
      <c r="D26" s="18"/>
      <c r="E26" s="18"/>
      <c r="F26" s="24"/>
      <c r="G26" s="24"/>
      <c r="H26" s="24"/>
      <c r="I26" s="24"/>
      <c r="J26" s="24"/>
      <c r="K26" s="24"/>
      <c r="L26" s="24"/>
      <c r="M26" s="18"/>
    </row>
    <row r="27" spans="1:13" ht="12.75">
      <c r="A27" s="3"/>
      <c r="B27" s="13" t="s">
        <v>34</v>
      </c>
      <c r="C27" s="14" t="s">
        <v>35</v>
      </c>
      <c r="D27" s="15">
        <v>1154.5900000000838</v>
      </c>
      <c r="E27" s="15">
        <f aca="true" t="shared" si="3" ref="E27:M27">SUBTOTAL(9,E28:E28)</f>
        <v>1154.5900000000838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1154.5900000000838</v>
      </c>
    </row>
    <row r="28" spans="1:13" ht="12.75">
      <c r="A28" s="3"/>
      <c r="B28" s="16" t="s">
        <v>36</v>
      </c>
      <c r="C28" s="17" t="s">
        <v>37</v>
      </c>
      <c r="D28" s="18">
        <v>1154.5900000000838</v>
      </c>
      <c r="E28" s="18">
        <v>1154.5900000000838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2">
        <f>SUM(E28:G28)</f>
        <v>1154.5900000000838</v>
      </c>
    </row>
    <row r="29" spans="1:13" ht="12.75">
      <c r="A29" s="3"/>
      <c r="B29" s="19"/>
      <c r="C29" s="17"/>
      <c r="D29" s="18"/>
      <c r="E29" s="18"/>
      <c r="F29" s="24"/>
      <c r="G29" s="24"/>
      <c r="H29" s="24"/>
      <c r="I29" s="24"/>
      <c r="J29" s="24"/>
      <c r="K29" s="24"/>
      <c r="L29" s="24"/>
      <c r="M29" s="18"/>
    </row>
    <row r="30" spans="1:13" ht="12.75">
      <c r="A30" s="3"/>
      <c r="B30" s="13" t="s">
        <v>38</v>
      </c>
      <c r="C30" s="14" t="s">
        <v>39</v>
      </c>
      <c r="D30" s="15">
        <v>37288.37000000011</v>
      </c>
      <c r="E30" s="15">
        <f aca="true" t="shared" si="4" ref="E30:M30">SUBTOTAL(9,E31:E32)</f>
        <v>35198.869999999944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>SUBTOTAL(9,K31:K32)</f>
        <v>0</v>
      </c>
      <c r="L30" s="15">
        <f>SUBTOTAL(9,L31:L32)</f>
        <v>0</v>
      </c>
      <c r="M30" s="15">
        <f t="shared" si="4"/>
        <v>35198.869999999944</v>
      </c>
    </row>
    <row r="31" spans="1:13" ht="12.75">
      <c r="A31" s="3"/>
      <c r="B31" s="16" t="s">
        <v>40</v>
      </c>
      <c r="C31" s="17" t="s">
        <v>41</v>
      </c>
      <c r="D31" s="18">
        <v>22430.490000000224</v>
      </c>
      <c r="E31" s="18">
        <v>21176.989999999983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2">
        <f>SUM(E31:G31)</f>
        <v>21176.989999999983</v>
      </c>
    </row>
    <row r="32" spans="1:13" ht="12.75">
      <c r="A32" s="3"/>
      <c r="B32" s="16" t="s">
        <v>42</v>
      </c>
      <c r="C32" s="17" t="s">
        <v>43</v>
      </c>
      <c r="D32" s="18">
        <v>14857.879999999888</v>
      </c>
      <c r="E32" s="18">
        <v>14021.879999999961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2">
        <f>SUM(E32:G32)</f>
        <v>14021.879999999961</v>
      </c>
    </row>
    <row r="33" spans="1:13" ht="12.75">
      <c r="A33" s="3"/>
      <c r="B33" s="4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3"/>
      <c r="B34" s="26" t="str">
        <f>"TOTAL CAPITULO "&amp;B11&amp;":"</f>
        <v>TOTAL CAPITULO 1000:</v>
      </c>
      <c r="C34" s="26"/>
      <c r="D34" s="20">
        <f aca="true" t="shared" si="5" ref="D34:M34">+D13+D16+D21+D27+D30</f>
        <v>1940848.4200000062</v>
      </c>
      <c r="E34" s="20">
        <f t="shared" si="5"/>
        <v>1919986.4700000158</v>
      </c>
      <c r="F34" s="20">
        <f t="shared" si="5"/>
        <v>0</v>
      </c>
      <c r="G34" s="20">
        <f t="shared" si="5"/>
        <v>0</v>
      </c>
      <c r="H34" s="20">
        <f t="shared" si="5"/>
        <v>0</v>
      </c>
      <c r="I34" s="20">
        <f>+I13+I16+I21+I27+I30</f>
        <v>0</v>
      </c>
      <c r="J34" s="20">
        <f>+J13+J16+J21+J27+J30</f>
        <v>0</v>
      </c>
      <c r="K34" s="20">
        <f>+K13+K16+K21+K27+K30</f>
        <v>0</v>
      </c>
      <c r="L34" s="20">
        <f>+L13+L16+L21+L27+L30</f>
        <v>0</v>
      </c>
      <c r="M34" s="20">
        <f t="shared" si="5"/>
        <v>1919986.4700000158</v>
      </c>
    </row>
    <row r="35" spans="1:13" ht="12.75">
      <c r="A35" s="3"/>
      <c r="B35" s="4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3"/>
      <c r="B36" s="9" t="s">
        <v>44</v>
      </c>
      <c r="C36" s="10" t="s">
        <v>45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3"/>
      <c r="B37" s="4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25.5">
      <c r="A38" s="3"/>
      <c r="B38" s="13" t="s">
        <v>46</v>
      </c>
      <c r="C38" s="14" t="s">
        <v>47</v>
      </c>
      <c r="D38" s="15">
        <v>36757.82999999978</v>
      </c>
      <c r="E38" s="15">
        <f aca="true" t="shared" si="6" ref="E38:M38">SUBTOTAL(9,E39:E41)</f>
        <v>36757.82999999978</v>
      </c>
      <c r="F38" s="15">
        <f t="shared" si="6"/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>SUBTOTAL(9,K39:K41)</f>
        <v>0</v>
      </c>
      <c r="L38" s="15">
        <f>SUBTOTAL(9,L39:L41)</f>
        <v>0</v>
      </c>
      <c r="M38" s="15">
        <f t="shared" si="6"/>
        <v>36757.82999999978</v>
      </c>
    </row>
    <row r="39" spans="1:13" ht="12.75">
      <c r="A39" s="3"/>
      <c r="B39" s="16" t="s">
        <v>48</v>
      </c>
      <c r="C39" s="17" t="s">
        <v>49</v>
      </c>
      <c r="D39" s="18">
        <v>36527.82999999984</v>
      </c>
      <c r="E39" s="18">
        <v>36527.82999999984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2">
        <f>SUM(E39:G39)</f>
        <v>36527.82999999984</v>
      </c>
    </row>
    <row r="40" spans="1:13" ht="12.75">
      <c r="A40" s="3"/>
      <c r="B40" s="16" t="s">
        <v>50</v>
      </c>
      <c r="C40" s="17" t="s">
        <v>51</v>
      </c>
      <c r="D40" s="18">
        <v>229.9999999999418</v>
      </c>
      <c r="E40" s="18">
        <v>229.9999999999418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2">
        <f>SUM(E40:G40)</f>
        <v>229.9999999999418</v>
      </c>
    </row>
    <row r="41" spans="1:13" ht="12.75">
      <c r="A41" s="3"/>
      <c r="B41" s="19"/>
      <c r="C41" s="17"/>
      <c r="D41" s="18"/>
      <c r="E41" s="18"/>
      <c r="F41" s="24"/>
      <c r="G41" s="24"/>
      <c r="H41" s="24"/>
      <c r="I41" s="24"/>
      <c r="J41" s="24"/>
      <c r="K41" s="24"/>
      <c r="L41" s="24"/>
      <c r="M41" s="18"/>
    </row>
    <row r="42" spans="1:13" ht="12.75">
      <c r="A42" s="3"/>
      <c r="B42" s="13" t="s">
        <v>52</v>
      </c>
      <c r="C42" s="14" t="s">
        <v>53</v>
      </c>
      <c r="D42" s="15">
        <v>1186.9899999999907</v>
      </c>
      <c r="E42" s="15">
        <f aca="true" t="shared" si="7" ref="E42:M42">SUBTOTAL(9,E43:E43)</f>
        <v>1186.9899999999907</v>
      </c>
      <c r="F42" s="15">
        <f t="shared" si="7"/>
        <v>0</v>
      </c>
      <c r="G42" s="15">
        <f t="shared" si="7"/>
        <v>0</v>
      </c>
      <c r="H42" s="15">
        <f t="shared" si="7"/>
        <v>0</v>
      </c>
      <c r="I42" s="15">
        <f t="shared" si="7"/>
        <v>0</v>
      </c>
      <c r="J42" s="15">
        <f t="shared" si="7"/>
        <v>0</v>
      </c>
      <c r="K42" s="15">
        <f t="shared" si="7"/>
        <v>0</v>
      </c>
      <c r="L42" s="15">
        <f t="shared" si="7"/>
        <v>0</v>
      </c>
      <c r="M42" s="15">
        <f t="shared" si="7"/>
        <v>1186.9899999999907</v>
      </c>
    </row>
    <row r="43" spans="1:13" ht="12.75">
      <c r="A43" s="3"/>
      <c r="B43" s="16" t="s">
        <v>54</v>
      </c>
      <c r="C43" s="17" t="s">
        <v>55</v>
      </c>
      <c r="D43" s="18">
        <v>1186.9899999999907</v>
      </c>
      <c r="E43" s="18">
        <v>1186.9899999999907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2">
        <f>SUM(E43:G43)</f>
        <v>1186.9899999999907</v>
      </c>
    </row>
    <row r="44" spans="1:13" ht="12.75">
      <c r="A44" s="3"/>
      <c r="B44" s="19"/>
      <c r="C44" s="17"/>
      <c r="D44" s="18"/>
      <c r="E44" s="18"/>
      <c r="F44" s="24"/>
      <c r="G44" s="24"/>
      <c r="H44" s="24"/>
      <c r="I44" s="24"/>
      <c r="J44" s="24"/>
      <c r="K44" s="24"/>
      <c r="L44" s="24"/>
      <c r="M44" s="18"/>
    </row>
    <row r="45" spans="1:13" ht="12.75">
      <c r="A45" s="3"/>
      <c r="B45" s="13" t="s">
        <v>56</v>
      </c>
      <c r="C45" s="14" t="s">
        <v>57</v>
      </c>
      <c r="D45" s="15">
        <v>2627.9400000000123</v>
      </c>
      <c r="E45" s="15">
        <f aca="true" t="shared" si="8" ref="E45:M45">SUBTOTAL(9,E46:E51)</f>
        <v>2627.9400000000123</v>
      </c>
      <c r="F45" s="15">
        <f t="shared" si="8"/>
        <v>0</v>
      </c>
      <c r="G45" s="15">
        <f t="shared" si="8"/>
        <v>0</v>
      </c>
      <c r="H45" s="15">
        <f t="shared" si="8"/>
        <v>0</v>
      </c>
      <c r="I45" s="15">
        <f t="shared" si="8"/>
        <v>0</v>
      </c>
      <c r="J45" s="15">
        <f t="shared" si="8"/>
        <v>0</v>
      </c>
      <c r="K45" s="15">
        <f>SUBTOTAL(9,K46:K51)</f>
        <v>0</v>
      </c>
      <c r="L45" s="15">
        <f>SUBTOTAL(9,L46:L51)</f>
        <v>0</v>
      </c>
      <c r="M45" s="15">
        <f t="shared" si="8"/>
        <v>2627.9400000000123</v>
      </c>
    </row>
    <row r="46" spans="1:13" ht="12.75">
      <c r="A46" s="3"/>
      <c r="B46" s="16" t="s">
        <v>58</v>
      </c>
      <c r="C46" s="17" t="s">
        <v>59</v>
      </c>
      <c r="D46" s="18">
        <v>19.510000000002037</v>
      </c>
      <c r="E46" s="18">
        <v>19.510000000002037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2">
        <f>SUM(E46:G46)</f>
        <v>19.510000000002037</v>
      </c>
    </row>
    <row r="47" spans="1:13" ht="12.75">
      <c r="A47" s="3"/>
      <c r="B47" s="16" t="s">
        <v>60</v>
      </c>
      <c r="C47" s="17" t="s">
        <v>61</v>
      </c>
      <c r="D47" s="18">
        <v>205.97000000000025</v>
      </c>
      <c r="E47" s="18">
        <v>205.97000000000025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2">
        <f>SUM(E47:G47)</f>
        <v>205.97000000000025</v>
      </c>
    </row>
    <row r="48" spans="1:13" ht="12.75">
      <c r="A48" s="3"/>
      <c r="B48" s="16" t="s">
        <v>62</v>
      </c>
      <c r="C48" s="17" t="s">
        <v>63</v>
      </c>
      <c r="D48" s="18">
        <v>430.0100000000093</v>
      </c>
      <c r="E48" s="18">
        <v>430.0100000000093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2">
        <f>SUM(E48:G48)</f>
        <v>430.0100000000093</v>
      </c>
    </row>
    <row r="49" spans="1:13" ht="12.75">
      <c r="A49" s="3"/>
      <c r="B49" s="16" t="s">
        <v>64</v>
      </c>
      <c r="C49" s="17" t="s">
        <v>65</v>
      </c>
      <c r="D49" s="18">
        <v>99.95000000000073</v>
      </c>
      <c r="E49" s="18">
        <v>99.95000000000073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2">
        <f>SUM(E49:G49)</f>
        <v>99.95000000000073</v>
      </c>
    </row>
    <row r="50" spans="1:13" ht="12.75">
      <c r="A50" s="3"/>
      <c r="B50" s="16" t="s">
        <v>66</v>
      </c>
      <c r="C50" s="17" t="s">
        <v>67</v>
      </c>
      <c r="D50" s="18">
        <v>1872.5</v>
      </c>
      <c r="E50" s="18">
        <v>1872.5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2">
        <f>SUM(E50:G50)</f>
        <v>1872.5</v>
      </c>
    </row>
    <row r="51" spans="1:13" ht="12.75">
      <c r="A51" s="3"/>
      <c r="B51" s="19"/>
      <c r="C51" s="17"/>
      <c r="D51" s="18"/>
      <c r="E51" s="18"/>
      <c r="F51" s="24"/>
      <c r="G51" s="18"/>
      <c r="H51" s="18"/>
      <c r="I51" s="18"/>
      <c r="J51" s="18"/>
      <c r="K51" s="18"/>
      <c r="L51" s="18"/>
      <c r="M51" s="18"/>
    </row>
    <row r="52" spans="1:13" ht="12.75">
      <c r="A52" s="3"/>
      <c r="B52" s="13" t="s">
        <v>68</v>
      </c>
      <c r="C52" s="14" t="s">
        <v>69</v>
      </c>
      <c r="D52" s="15">
        <v>229399.37000000197</v>
      </c>
      <c r="E52" s="15">
        <f aca="true" t="shared" si="9" ref="E52:M52">SUBTOTAL(9,E53:E54)</f>
        <v>207146.120000002</v>
      </c>
      <c r="F52" s="15">
        <f t="shared" si="9"/>
        <v>22253.25</v>
      </c>
      <c r="G52" s="15">
        <f t="shared" si="9"/>
        <v>0</v>
      </c>
      <c r="H52" s="15">
        <f t="shared" si="9"/>
        <v>0</v>
      </c>
      <c r="I52" s="15">
        <f t="shared" si="9"/>
        <v>0</v>
      </c>
      <c r="J52" s="15">
        <f t="shared" si="9"/>
        <v>0</v>
      </c>
      <c r="K52" s="15">
        <f>SUBTOTAL(9,K53:K54)</f>
        <v>0</v>
      </c>
      <c r="L52" s="15">
        <f>SUBTOTAL(9,L53:L54)</f>
        <v>0</v>
      </c>
      <c r="M52" s="15">
        <f t="shared" si="9"/>
        <v>229399.370000002</v>
      </c>
    </row>
    <row r="53" spans="1:13" ht="12.75">
      <c r="A53" s="3"/>
      <c r="B53" s="16" t="s">
        <v>70</v>
      </c>
      <c r="C53" s="17" t="s">
        <v>71</v>
      </c>
      <c r="D53" s="18">
        <v>229399.37000000197</v>
      </c>
      <c r="E53" s="18">
        <v>207146.120000002</v>
      </c>
      <c r="F53" s="24">
        <v>22253.25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2">
        <f>SUM(E53:G53)</f>
        <v>229399.370000002</v>
      </c>
    </row>
    <row r="54" spans="1:13" ht="12.75">
      <c r="A54" s="3"/>
      <c r="B54" s="19"/>
      <c r="C54" s="17"/>
      <c r="D54" s="18"/>
      <c r="E54" s="18"/>
      <c r="F54" s="24"/>
      <c r="G54" s="18"/>
      <c r="H54" s="18"/>
      <c r="I54" s="18"/>
      <c r="J54" s="18"/>
      <c r="K54" s="18"/>
      <c r="L54" s="18"/>
      <c r="M54" s="18"/>
    </row>
    <row r="55" spans="1:13" ht="12.75">
      <c r="A55" s="3"/>
      <c r="B55" s="13" t="s">
        <v>72</v>
      </c>
      <c r="C55" s="14" t="s">
        <v>73</v>
      </c>
      <c r="D55" s="15">
        <v>1295.0100000000093</v>
      </c>
      <c r="E55" s="15">
        <f aca="true" t="shared" si="10" ref="E55:M55">SUBTOTAL(9,E56:E57)</f>
        <v>1295.0100000000093</v>
      </c>
      <c r="F55" s="15">
        <f t="shared" si="10"/>
        <v>0</v>
      </c>
      <c r="G55" s="15">
        <f t="shared" si="10"/>
        <v>0</v>
      </c>
      <c r="H55" s="15">
        <f t="shared" si="10"/>
        <v>0</v>
      </c>
      <c r="I55" s="15">
        <f t="shared" si="10"/>
        <v>0</v>
      </c>
      <c r="J55" s="15">
        <f t="shared" si="10"/>
        <v>0</v>
      </c>
      <c r="K55" s="15">
        <f>SUBTOTAL(9,K56:K57)</f>
        <v>0</v>
      </c>
      <c r="L55" s="15">
        <f>SUBTOTAL(9,L56:L57)</f>
        <v>0</v>
      </c>
      <c r="M55" s="15">
        <f t="shared" si="10"/>
        <v>1295.0100000000093</v>
      </c>
    </row>
    <row r="56" spans="1:13" ht="12.75">
      <c r="A56" s="3"/>
      <c r="B56" s="16" t="s">
        <v>74</v>
      </c>
      <c r="C56" s="17" t="s">
        <v>75</v>
      </c>
      <c r="D56" s="18">
        <v>1295.0100000000093</v>
      </c>
      <c r="E56" s="18">
        <v>1295.0100000000093</v>
      </c>
      <c r="F56" s="24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2">
        <f>SUM(E56:G56)</f>
        <v>1295.0100000000093</v>
      </c>
    </row>
    <row r="57" spans="1:13" ht="12.75">
      <c r="A57" s="3"/>
      <c r="B57" s="4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3"/>
      <c r="B58" s="26" t="str">
        <f>"TOTAL CAPITULO "&amp;B36&amp;":"</f>
        <v>TOTAL CAPITULO 2000:</v>
      </c>
      <c r="C58" s="26"/>
      <c r="D58" s="20">
        <f aca="true" t="shared" si="11" ref="D58:M58">+D38+D42+D45+D52+D55</f>
        <v>271267.14000000176</v>
      </c>
      <c r="E58" s="20">
        <f t="shared" si="11"/>
        <v>249013.8900000018</v>
      </c>
      <c r="F58" s="20">
        <f t="shared" si="11"/>
        <v>22253.25</v>
      </c>
      <c r="G58" s="20">
        <f t="shared" si="11"/>
        <v>0</v>
      </c>
      <c r="H58" s="20">
        <f t="shared" si="11"/>
        <v>0</v>
      </c>
      <c r="I58" s="20">
        <f>+I38+I42+I45+I52+I55</f>
        <v>0</v>
      </c>
      <c r="J58" s="20">
        <f>+J38+J42+J45+J52+J55</f>
        <v>0</v>
      </c>
      <c r="K58" s="20">
        <f>+K38+K42+K45+K52+K55</f>
        <v>0</v>
      </c>
      <c r="L58" s="20">
        <f>+L38+L42+L45+L52+L55</f>
        <v>0</v>
      </c>
      <c r="M58" s="20">
        <f t="shared" si="11"/>
        <v>271267.1400000018</v>
      </c>
    </row>
    <row r="59" spans="1:13" ht="12.75">
      <c r="A59" s="3"/>
      <c r="B59" s="4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3"/>
      <c r="B60" s="9" t="s">
        <v>76</v>
      </c>
      <c r="C60" s="10" t="s">
        <v>77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3"/>
      <c r="B61" s="4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3"/>
      <c r="B62" s="13" t="s">
        <v>78</v>
      </c>
      <c r="C62" s="14" t="s">
        <v>79</v>
      </c>
      <c r="D62" s="15">
        <v>5141.500000000029</v>
      </c>
      <c r="E62" s="15">
        <f aca="true" t="shared" si="12" ref="E62:M62">SUBTOTAL(9,E63:E65)</f>
        <v>3487.000000000029</v>
      </c>
      <c r="F62" s="15">
        <f t="shared" si="12"/>
        <v>1654.5</v>
      </c>
      <c r="G62" s="15">
        <f t="shared" si="12"/>
        <v>0</v>
      </c>
      <c r="H62" s="15">
        <f t="shared" si="12"/>
        <v>0</v>
      </c>
      <c r="I62" s="15">
        <f t="shared" si="12"/>
        <v>0</v>
      </c>
      <c r="J62" s="15">
        <f t="shared" si="12"/>
        <v>0</v>
      </c>
      <c r="K62" s="15">
        <f>SUBTOTAL(9,K63:K65)</f>
        <v>0</v>
      </c>
      <c r="L62" s="15">
        <f>SUBTOTAL(9,L63:L65)</f>
        <v>0</v>
      </c>
      <c r="M62" s="15">
        <f t="shared" si="12"/>
        <v>5141.500000000029</v>
      </c>
    </row>
    <row r="63" spans="1:13" ht="12.75">
      <c r="A63" s="3"/>
      <c r="B63" s="16" t="s">
        <v>80</v>
      </c>
      <c r="C63" s="17" t="s">
        <v>81</v>
      </c>
      <c r="D63" s="18">
        <v>1654.5</v>
      </c>
      <c r="E63" s="18">
        <v>0</v>
      </c>
      <c r="F63" s="18">
        <v>1654.5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2">
        <f>SUM(E63:G63)</f>
        <v>1654.5</v>
      </c>
    </row>
    <row r="64" spans="1:13" ht="12.75">
      <c r="A64" s="3"/>
      <c r="B64" s="16" t="s">
        <v>82</v>
      </c>
      <c r="C64" s="17" t="s">
        <v>83</v>
      </c>
      <c r="D64" s="18">
        <v>3487.000000000029</v>
      </c>
      <c r="E64" s="18">
        <v>3487.000000000029</v>
      </c>
      <c r="F64" s="24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2">
        <f>SUM(E64:G64)</f>
        <v>3487.000000000029</v>
      </c>
    </row>
    <row r="65" spans="1:13" ht="12.75">
      <c r="A65" s="3"/>
      <c r="B65" s="19"/>
      <c r="C65" s="17"/>
      <c r="D65" s="18"/>
      <c r="E65" s="18"/>
      <c r="F65" s="24"/>
      <c r="G65" s="18"/>
      <c r="H65" s="18"/>
      <c r="I65" s="18"/>
      <c r="J65" s="18"/>
      <c r="K65" s="18"/>
      <c r="L65" s="18"/>
      <c r="M65" s="18"/>
    </row>
    <row r="66" spans="1:13" ht="12.75">
      <c r="A66" s="3"/>
      <c r="B66" s="13" t="s">
        <v>84</v>
      </c>
      <c r="C66" s="14" t="s">
        <v>85</v>
      </c>
      <c r="D66" s="15">
        <v>179946.02000000002</v>
      </c>
      <c r="E66" s="15">
        <f aca="true" t="shared" si="13" ref="E66:M66">SUBTOTAL(9,E67:E67)</f>
        <v>0</v>
      </c>
      <c r="F66" s="15">
        <f t="shared" si="13"/>
        <v>0</v>
      </c>
      <c r="G66" s="15">
        <f t="shared" si="13"/>
        <v>0</v>
      </c>
      <c r="H66" s="15">
        <f t="shared" si="13"/>
        <v>0</v>
      </c>
      <c r="I66" s="15">
        <f t="shared" si="13"/>
        <v>0</v>
      </c>
      <c r="J66" s="15">
        <f t="shared" si="13"/>
        <v>0</v>
      </c>
      <c r="K66" s="15">
        <f t="shared" si="13"/>
        <v>0</v>
      </c>
      <c r="L66" s="15">
        <f t="shared" si="13"/>
        <v>0</v>
      </c>
      <c r="M66" s="15">
        <f t="shared" si="13"/>
        <v>0</v>
      </c>
    </row>
    <row r="67" spans="1:13" ht="12.75">
      <c r="A67" s="3"/>
      <c r="B67" s="16" t="s">
        <v>86</v>
      </c>
      <c r="C67" s="17" t="s">
        <v>87</v>
      </c>
      <c r="D67" s="18">
        <v>179946.02000000002</v>
      </c>
      <c r="E67" s="18">
        <v>0</v>
      </c>
      <c r="F67" s="24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2">
        <f>SUM(E67:G67)</f>
        <v>0</v>
      </c>
    </row>
    <row r="68" spans="1:13" ht="12.75">
      <c r="A68" s="3"/>
      <c r="B68" s="16"/>
      <c r="C68" s="17"/>
      <c r="D68" s="18"/>
      <c r="E68" s="18"/>
      <c r="F68" s="24"/>
      <c r="G68" s="18"/>
      <c r="H68" s="18"/>
      <c r="I68" s="18"/>
      <c r="J68" s="18"/>
      <c r="K68" s="18"/>
      <c r="L68" s="18"/>
      <c r="M68" s="22"/>
    </row>
    <row r="69" spans="1:13" ht="12.75">
      <c r="A69" s="3"/>
      <c r="B69" s="13" t="s">
        <v>88</v>
      </c>
      <c r="C69" s="14" t="s">
        <v>89</v>
      </c>
      <c r="D69" s="15">
        <v>743.8899999998976</v>
      </c>
      <c r="E69" s="15">
        <f aca="true" t="shared" si="14" ref="E69:M69">SUBTOTAL(9,E70:E71)</f>
        <v>0</v>
      </c>
      <c r="F69" s="15">
        <f t="shared" si="14"/>
        <v>743.89</v>
      </c>
      <c r="G69" s="15">
        <f t="shared" si="14"/>
        <v>0</v>
      </c>
      <c r="H69" s="15">
        <f t="shared" si="14"/>
        <v>0</v>
      </c>
      <c r="I69" s="15">
        <f t="shared" si="14"/>
        <v>0</v>
      </c>
      <c r="J69" s="15">
        <f t="shared" si="14"/>
        <v>0</v>
      </c>
      <c r="K69" s="15">
        <f>SUBTOTAL(9,K70:K71)</f>
        <v>0</v>
      </c>
      <c r="L69" s="15">
        <f>SUBTOTAL(9,L70:L71)</f>
        <v>0</v>
      </c>
      <c r="M69" s="15">
        <f t="shared" si="14"/>
        <v>743.89</v>
      </c>
    </row>
    <row r="70" spans="1:13" ht="12.75">
      <c r="A70" s="3"/>
      <c r="B70" s="16" t="s">
        <v>90</v>
      </c>
      <c r="C70" s="17" t="s">
        <v>91</v>
      </c>
      <c r="D70" s="18">
        <v>743.8899999998976</v>
      </c>
      <c r="E70" s="18">
        <v>0</v>
      </c>
      <c r="F70" s="24">
        <v>743.89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22">
        <f>SUM(E70:G70)</f>
        <v>743.89</v>
      </c>
    </row>
    <row r="71" spans="1:13" ht="12.75">
      <c r="A71" s="3"/>
      <c r="B71" s="19"/>
      <c r="C71" s="17"/>
      <c r="D71" s="18"/>
      <c r="E71" s="18"/>
      <c r="F71" s="24"/>
      <c r="G71" s="18"/>
      <c r="H71" s="18"/>
      <c r="I71" s="18"/>
      <c r="J71" s="18"/>
      <c r="K71" s="18"/>
      <c r="L71" s="18"/>
      <c r="M71" s="18"/>
    </row>
    <row r="72" spans="1:13" ht="25.5">
      <c r="A72" s="3"/>
      <c r="B72" s="13" t="s">
        <v>92</v>
      </c>
      <c r="C72" s="14" t="s">
        <v>93</v>
      </c>
      <c r="D72" s="15">
        <v>200545</v>
      </c>
      <c r="E72" s="15">
        <f aca="true" t="shared" si="15" ref="E72:M72">SUBTOTAL(9,E73:E77)</f>
        <v>190511</v>
      </c>
      <c r="F72" s="15">
        <f t="shared" si="15"/>
        <v>10034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>SUBTOTAL(9,K73:K77)</f>
        <v>0</v>
      </c>
      <c r="L72" s="15">
        <f>SUBTOTAL(9,L73:L77)</f>
        <v>0</v>
      </c>
      <c r="M72" s="15">
        <f t="shared" si="15"/>
        <v>200545</v>
      </c>
    </row>
    <row r="73" spans="1:13" ht="12.75">
      <c r="A73" s="3"/>
      <c r="B73" s="16" t="s">
        <v>94</v>
      </c>
      <c r="C73" s="17" t="s">
        <v>95</v>
      </c>
      <c r="D73" s="18">
        <v>1914</v>
      </c>
      <c r="E73" s="18">
        <v>1914</v>
      </c>
      <c r="F73" s="24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2">
        <f>SUM(E73:G73)</f>
        <v>1914</v>
      </c>
    </row>
    <row r="74" spans="1:13" ht="12.75">
      <c r="A74" s="3"/>
      <c r="B74" s="16" t="s">
        <v>96</v>
      </c>
      <c r="C74" s="17" t="s">
        <v>97</v>
      </c>
      <c r="D74" s="18">
        <v>5549</v>
      </c>
      <c r="E74" s="18">
        <v>5549</v>
      </c>
      <c r="F74" s="24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2">
        <f>SUM(E74:G74)</f>
        <v>5549</v>
      </c>
    </row>
    <row r="75" spans="1:13" ht="12.75">
      <c r="A75" s="3"/>
      <c r="B75" s="16" t="s">
        <v>98</v>
      </c>
      <c r="C75" s="17" t="s">
        <v>99</v>
      </c>
      <c r="D75" s="18">
        <v>53882</v>
      </c>
      <c r="E75" s="18">
        <v>43848</v>
      </c>
      <c r="F75" s="24">
        <v>10034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2">
        <f>SUM(E75:G75)</f>
        <v>53882</v>
      </c>
    </row>
    <row r="76" spans="1:13" ht="12.75">
      <c r="A76" s="3"/>
      <c r="B76" s="16" t="s">
        <v>100</v>
      </c>
      <c r="C76" s="17" t="s">
        <v>101</v>
      </c>
      <c r="D76" s="18">
        <v>139200</v>
      </c>
      <c r="E76" s="18">
        <v>139200</v>
      </c>
      <c r="F76" s="24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2">
        <f>SUM(E76:G76)</f>
        <v>139200</v>
      </c>
    </row>
    <row r="77" spans="1:13" ht="12.75">
      <c r="A77" s="3"/>
      <c r="B77" s="19"/>
      <c r="C77" s="17"/>
      <c r="D77" s="18"/>
      <c r="E77" s="18"/>
      <c r="F77" s="24"/>
      <c r="G77" s="18"/>
      <c r="H77" s="18"/>
      <c r="I77" s="18"/>
      <c r="J77" s="18"/>
      <c r="K77" s="18"/>
      <c r="L77" s="18"/>
      <c r="M77" s="18"/>
    </row>
    <row r="78" spans="1:13" ht="12.75">
      <c r="A78" s="3"/>
      <c r="B78" s="13" t="s">
        <v>102</v>
      </c>
      <c r="C78" s="14" t="s">
        <v>103</v>
      </c>
      <c r="D78" s="15">
        <v>168696.20999999996</v>
      </c>
      <c r="E78" s="15">
        <f aca="true" t="shared" si="16" ref="E78:M78">SUBTOTAL(9,E79:E82)</f>
        <v>157538.20999999996</v>
      </c>
      <c r="F78" s="15">
        <f t="shared" si="16"/>
        <v>11158</v>
      </c>
      <c r="G78" s="15">
        <f t="shared" si="16"/>
        <v>0</v>
      </c>
      <c r="H78" s="15">
        <f t="shared" si="16"/>
        <v>0</v>
      </c>
      <c r="I78" s="15">
        <f t="shared" si="16"/>
        <v>0</v>
      </c>
      <c r="J78" s="15">
        <f t="shared" si="16"/>
        <v>0</v>
      </c>
      <c r="K78" s="15">
        <f>SUBTOTAL(9,K79:K82)</f>
        <v>0</v>
      </c>
      <c r="L78" s="15">
        <f>SUBTOTAL(9,L79:L82)</f>
        <v>0</v>
      </c>
      <c r="M78" s="15">
        <f t="shared" si="16"/>
        <v>168696.20999999996</v>
      </c>
    </row>
    <row r="79" spans="1:13" ht="12.75">
      <c r="A79" s="3"/>
      <c r="B79" s="16" t="s">
        <v>104</v>
      </c>
      <c r="C79" s="17" t="s">
        <v>105</v>
      </c>
      <c r="D79" s="18">
        <v>11158</v>
      </c>
      <c r="E79" s="18">
        <v>0</v>
      </c>
      <c r="F79" s="24">
        <v>11158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2">
        <f>SUM(E79:G79)</f>
        <v>11158</v>
      </c>
    </row>
    <row r="80" spans="1:13" ht="12.75">
      <c r="A80" s="3"/>
      <c r="B80" s="16" t="s">
        <v>106</v>
      </c>
      <c r="C80" s="17" t="s">
        <v>107</v>
      </c>
      <c r="D80" s="18">
        <v>1656.9999999999854</v>
      </c>
      <c r="E80" s="18">
        <v>1656.9999999999854</v>
      </c>
      <c r="F80" s="24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2">
        <f>SUM(E80:G80)</f>
        <v>1656.9999999999854</v>
      </c>
    </row>
    <row r="81" spans="1:13" ht="12.75">
      <c r="A81" s="3"/>
      <c r="B81" s="16" t="s">
        <v>108</v>
      </c>
      <c r="C81" s="17" t="s">
        <v>109</v>
      </c>
      <c r="D81" s="18">
        <v>155881.20999999996</v>
      </c>
      <c r="E81" s="18">
        <v>155881.20999999996</v>
      </c>
      <c r="F81" s="24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22">
        <f>SUM(E81:G81)</f>
        <v>155881.20999999996</v>
      </c>
    </row>
    <row r="82" spans="1:13" ht="12.75">
      <c r="A82" s="3"/>
      <c r="B82" s="19"/>
      <c r="C82" s="17"/>
      <c r="D82" s="18"/>
      <c r="E82" s="18"/>
      <c r="F82" s="24"/>
      <c r="G82" s="18"/>
      <c r="H82" s="18"/>
      <c r="I82" s="18"/>
      <c r="J82" s="18"/>
      <c r="K82" s="18"/>
      <c r="L82" s="18"/>
      <c r="M82" s="18"/>
    </row>
    <row r="83" spans="1:13" ht="12.75">
      <c r="A83" s="3"/>
      <c r="B83" s="13" t="s">
        <v>110</v>
      </c>
      <c r="C83" s="14" t="s">
        <v>111</v>
      </c>
      <c r="D83" s="15">
        <v>745233.8599999957</v>
      </c>
      <c r="E83" s="15">
        <f aca="true" t="shared" si="17" ref="E83:M83">SUBTOTAL(9,E84:E86)</f>
        <v>536557.4099999992</v>
      </c>
      <c r="F83" s="15">
        <f t="shared" si="17"/>
        <v>0</v>
      </c>
      <c r="G83" s="15">
        <f t="shared" si="17"/>
        <v>0</v>
      </c>
      <c r="H83" s="15">
        <f t="shared" si="17"/>
        <v>0</v>
      </c>
      <c r="I83" s="15">
        <f t="shared" si="17"/>
        <v>0</v>
      </c>
      <c r="J83" s="15">
        <f t="shared" si="17"/>
        <v>0</v>
      </c>
      <c r="K83" s="15">
        <f>SUBTOTAL(9,K84:K86)</f>
        <v>0</v>
      </c>
      <c r="L83" s="15">
        <f>SUBTOTAL(9,L84:L86)</f>
        <v>0</v>
      </c>
      <c r="M83" s="15">
        <f t="shared" si="17"/>
        <v>536557.4099999992</v>
      </c>
    </row>
    <row r="84" spans="1:13" ht="12.75">
      <c r="A84" s="3"/>
      <c r="B84" s="16" t="s">
        <v>112</v>
      </c>
      <c r="C84" s="17" t="s">
        <v>113</v>
      </c>
      <c r="D84" s="18">
        <v>35894.859999999404</v>
      </c>
      <c r="E84" s="18">
        <v>35894.859999999404</v>
      </c>
      <c r="F84" s="24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2">
        <f>SUM(E84:G84)</f>
        <v>35894.859999999404</v>
      </c>
    </row>
    <row r="85" spans="1:13" ht="12.75">
      <c r="A85" s="3"/>
      <c r="B85" s="16" t="s">
        <v>114</v>
      </c>
      <c r="C85" s="17" t="s">
        <v>115</v>
      </c>
      <c r="D85" s="18">
        <v>709338.9999999963</v>
      </c>
      <c r="E85" s="18">
        <v>500662.5499999998</v>
      </c>
      <c r="F85" s="24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2">
        <f>SUM(E85:G85)</f>
        <v>500662.5499999998</v>
      </c>
    </row>
    <row r="86" spans="1:13" ht="12.75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3"/>
      <c r="B87" s="26" t="str">
        <f>"TOTAL CAPITULO "&amp;B60&amp;":"</f>
        <v>TOTAL CAPITULO 3000:</v>
      </c>
      <c r="C87" s="26"/>
      <c r="D87" s="20">
        <f aca="true" t="shared" si="18" ref="D87:M87">+D62+D66+D69+D72+D78+D83</f>
        <v>1300306.4799999956</v>
      </c>
      <c r="E87" s="20">
        <f t="shared" si="18"/>
        <v>888093.6199999992</v>
      </c>
      <c r="F87" s="20">
        <f t="shared" si="18"/>
        <v>23590.39</v>
      </c>
      <c r="G87" s="20">
        <f t="shared" si="18"/>
        <v>0</v>
      </c>
      <c r="H87" s="20">
        <f t="shared" si="18"/>
        <v>0</v>
      </c>
      <c r="I87" s="20">
        <f>+I62+I66+I69+I72+I78+I83</f>
        <v>0</v>
      </c>
      <c r="J87" s="20">
        <f>+J62+J66+J69+J72+J78+J83</f>
        <v>0</v>
      </c>
      <c r="K87" s="20">
        <f>+K62+K66+K69+K72+K78+K83</f>
        <v>0</v>
      </c>
      <c r="L87" s="20">
        <f>+L62+L66+L69+L72+L78+L83</f>
        <v>0</v>
      </c>
      <c r="M87" s="20">
        <f t="shared" si="18"/>
        <v>911684.0099999992</v>
      </c>
    </row>
    <row r="88" spans="1:13" ht="12.75">
      <c r="A88" s="3"/>
      <c r="B88" s="4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3"/>
      <c r="B89" s="4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3"/>
      <c r="B90" s="9" t="s">
        <v>116</v>
      </c>
      <c r="C90" s="10" t="s">
        <v>117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3"/>
      <c r="B91" s="4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3"/>
      <c r="B92" s="13" t="s">
        <v>118</v>
      </c>
      <c r="C92" s="14" t="s">
        <v>119</v>
      </c>
      <c r="D92" s="15">
        <v>929</v>
      </c>
      <c r="E92" s="15">
        <f aca="true" t="shared" si="19" ref="E92:M92">SUBTOTAL(9,E93:E94)</f>
        <v>929</v>
      </c>
      <c r="F92" s="15">
        <f t="shared" si="19"/>
        <v>0</v>
      </c>
      <c r="G92" s="15">
        <f t="shared" si="19"/>
        <v>0</v>
      </c>
      <c r="H92" s="15">
        <f t="shared" si="19"/>
        <v>0</v>
      </c>
      <c r="I92" s="15">
        <f t="shared" si="19"/>
        <v>0</v>
      </c>
      <c r="J92" s="15">
        <f t="shared" si="19"/>
        <v>0</v>
      </c>
      <c r="K92" s="15">
        <f>SUBTOTAL(9,K93:K94)</f>
        <v>0</v>
      </c>
      <c r="L92" s="15">
        <f>SUBTOTAL(9,L93:L94)</f>
        <v>0</v>
      </c>
      <c r="M92" s="15">
        <f t="shared" si="19"/>
        <v>929</v>
      </c>
    </row>
    <row r="93" spans="1:13" ht="12.75">
      <c r="A93" s="3"/>
      <c r="B93" s="16" t="s">
        <v>120</v>
      </c>
      <c r="C93" s="17" t="s">
        <v>121</v>
      </c>
      <c r="D93" s="18">
        <v>929</v>
      </c>
      <c r="E93" s="18">
        <v>929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22">
        <f>SUM(E93:G93)</f>
        <v>929</v>
      </c>
    </row>
    <row r="94" spans="1:13" ht="12.75">
      <c r="A94" s="3"/>
      <c r="B94" s="19"/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2.75">
      <c r="A95" s="3"/>
      <c r="B95" s="4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3"/>
      <c r="B96" s="26" t="str">
        <f>"TOTAL CAPITULO "&amp;B90&amp;":"</f>
        <v>TOTAL CAPITULO 5000:</v>
      </c>
      <c r="C96" s="26"/>
      <c r="D96" s="20">
        <f aca="true" t="shared" si="20" ref="D96:M96">+D92</f>
        <v>929</v>
      </c>
      <c r="E96" s="20">
        <f t="shared" si="20"/>
        <v>929</v>
      </c>
      <c r="F96" s="20">
        <f t="shared" si="20"/>
        <v>0</v>
      </c>
      <c r="G96" s="20">
        <f t="shared" si="20"/>
        <v>0</v>
      </c>
      <c r="H96" s="20">
        <f t="shared" si="20"/>
        <v>0</v>
      </c>
      <c r="I96" s="20">
        <f>+I92</f>
        <v>0</v>
      </c>
      <c r="J96" s="20">
        <f>+J92</f>
        <v>0</v>
      </c>
      <c r="K96" s="20">
        <f>+K92</f>
        <v>0</v>
      </c>
      <c r="L96" s="20">
        <f>+L92</f>
        <v>0</v>
      </c>
      <c r="M96" s="20">
        <f t="shared" si="20"/>
        <v>929</v>
      </c>
    </row>
    <row r="97" spans="1:13" ht="12.75">
      <c r="A97" s="3"/>
      <c r="B97" s="4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3"/>
      <c r="B98" s="9" t="s">
        <v>122</v>
      </c>
      <c r="C98" s="10" t="s">
        <v>123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3"/>
      <c r="B99" s="4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3"/>
      <c r="B100" s="13" t="s">
        <v>124</v>
      </c>
      <c r="C100" s="14" t="s">
        <v>125</v>
      </c>
      <c r="D100" s="15">
        <v>5937703.690000057</v>
      </c>
      <c r="E100" s="15">
        <f aca="true" t="shared" si="21" ref="E100:M100">SUBTOTAL(9,E101:E102)</f>
        <v>0</v>
      </c>
      <c r="F100" s="15">
        <f t="shared" si="21"/>
        <v>0</v>
      </c>
      <c r="G100" s="15">
        <f t="shared" si="21"/>
        <v>0</v>
      </c>
      <c r="H100" s="15">
        <f t="shared" si="21"/>
        <v>0</v>
      </c>
      <c r="I100" s="15">
        <f t="shared" si="21"/>
        <v>0</v>
      </c>
      <c r="J100" s="15">
        <f t="shared" si="21"/>
        <v>0</v>
      </c>
      <c r="K100" s="15">
        <f>SUBTOTAL(9,K101:K102)</f>
        <v>0</v>
      </c>
      <c r="L100" s="15">
        <f>SUBTOTAL(9,L101:L102)</f>
        <v>0</v>
      </c>
      <c r="M100" s="15">
        <f t="shared" si="21"/>
        <v>0</v>
      </c>
    </row>
    <row r="101" spans="1:13" ht="12.75">
      <c r="A101" s="3"/>
      <c r="B101" s="16" t="s">
        <v>126</v>
      </c>
      <c r="C101" s="17" t="s">
        <v>127</v>
      </c>
      <c r="D101" s="18">
        <v>5937703.690000057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22">
        <f>SUM(E101:G101)</f>
        <v>0</v>
      </c>
    </row>
    <row r="102" spans="1:13" ht="12.75">
      <c r="A102" s="3"/>
      <c r="B102" s="4"/>
      <c r="C102" s="3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3"/>
      <c r="B103" s="26" t="str">
        <f>"TOTAL CAPITULO "&amp;B98&amp;":"</f>
        <v>TOTAL CAPITULO 6000:</v>
      </c>
      <c r="C103" s="26"/>
      <c r="D103" s="20">
        <f aca="true" t="shared" si="22" ref="D103:M103">+D100</f>
        <v>5937703.690000057</v>
      </c>
      <c r="E103" s="20">
        <f t="shared" si="22"/>
        <v>0</v>
      </c>
      <c r="F103" s="20">
        <f t="shared" si="22"/>
        <v>0</v>
      </c>
      <c r="G103" s="20">
        <f t="shared" si="22"/>
        <v>0</v>
      </c>
      <c r="H103" s="20">
        <f t="shared" si="22"/>
        <v>0</v>
      </c>
      <c r="I103" s="20">
        <f>+I100</f>
        <v>0</v>
      </c>
      <c r="J103" s="20">
        <f>+J100</f>
        <v>0</v>
      </c>
      <c r="K103" s="20">
        <f>+K100</f>
        <v>0</v>
      </c>
      <c r="L103" s="20">
        <f>+L100</f>
        <v>0</v>
      </c>
      <c r="M103" s="20">
        <f t="shared" si="22"/>
        <v>0</v>
      </c>
    </row>
    <row r="104" spans="1:13" ht="12.75">
      <c r="A104" s="3"/>
      <c r="B104" s="4"/>
      <c r="C104" s="3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 customHeight="1">
      <c r="A105" s="3"/>
      <c r="B105" s="4"/>
      <c r="C105" s="3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5" ht="15" customHeight="1">
      <c r="A106" s="3"/>
      <c r="B106" s="32" t="s">
        <v>128</v>
      </c>
      <c r="C106" s="32"/>
      <c r="D106" s="21">
        <f aca="true" t="shared" si="23" ref="D106:M106">+D34+D58+D87+D96+D103</f>
        <v>9451054.73000006</v>
      </c>
      <c r="E106" s="21">
        <f t="shared" si="23"/>
        <v>3058022.9800000167</v>
      </c>
      <c r="F106" s="21">
        <f t="shared" si="23"/>
        <v>45843.64</v>
      </c>
      <c r="G106" s="21">
        <f t="shared" si="23"/>
        <v>0</v>
      </c>
      <c r="H106" s="21">
        <f t="shared" si="23"/>
        <v>0</v>
      </c>
      <c r="I106" s="21">
        <f t="shared" si="23"/>
        <v>0</v>
      </c>
      <c r="J106" s="21">
        <f>+J34+J58+J87+J96+J103</f>
        <v>0</v>
      </c>
      <c r="K106" s="21">
        <f>+K34+K58+K87+K96+K103</f>
        <v>0</v>
      </c>
      <c r="L106" s="21">
        <f>+L34+L58+L87+L96+L103</f>
        <v>0</v>
      </c>
      <c r="M106" s="21">
        <f t="shared" si="23"/>
        <v>3103866.620000017</v>
      </c>
      <c r="O106" s="23"/>
    </row>
    <row r="107" spans="1:13" ht="15" customHeight="1">
      <c r="A107" s="5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9" ht="15" customHeight="1">
      <c r="E109" s="23"/>
    </row>
  </sheetData>
  <sheetProtection/>
  <mergeCells count="19">
    <mergeCell ref="K6:K7"/>
    <mergeCell ref="I6:I7"/>
    <mergeCell ref="B106:C106"/>
    <mergeCell ref="B87:C87"/>
    <mergeCell ref="B96:C96"/>
    <mergeCell ref="B103:C103"/>
    <mergeCell ref="F6:F7"/>
    <mergeCell ref="G6:G7"/>
    <mergeCell ref="J6:J7"/>
    <mergeCell ref="M6:M7"/>
    <mergeCell ref="B34:C34"/>
    <mergeCell ref="B58:C58"/>
    <mergeCell ref="B2:M2"/>
    <mergeCell ref="B3:M3"/>
    <mergeCell ref="B6:C7"/>
    <mergeCell ref="D6:D7"/>
    <mergeCell ref="E6:E7"/>
    <mergeCell ref="H6:H7"/>
    <mergeCell ref="L6:L7"/>
  </mergeCells>
  <printOptions horizontalCentered="1"/>
  <pageMargins left="0.1968503937007874" right="0.1968503937007874" top="0.35433070866141736" bottom="0.5905511811023623" header="0.31496062992125984" footer="0.31496062992125984"/>
  <pageSetup horizontalDpi="1200" verticalDpi="12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2019-10-02T21:45:44Z</cp:lastPrinted>
  <dcterms:created xsi:type="dcterms:W3CDTF">2013-04-18T20:56:07Z</dcterms:created>
  <dcterms:modified xsi:type="dcterms:W3CDTF">2019-10-03T17:26:52Z</dcterms:modified>
  <cp:category/>
  <cp:version/>
  <cp:contentType/>
  <cp:contentStatus/>
</cp:coreProperties>
</file>